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3" i="1" s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3" i="1" s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3" i="1" s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3" i="1" s="1"/>
  <c r="E94" i="1"/>
  <c r="H94" i="1" s="1"/>
  <c r="G93" i="1"/>
  <c r="F93" i="1"/>
  <c r="F83" i="1" s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H85" i="1" s="1"/>
  <c r="G85" i="1"/>
  <c r="G83" i="1" s="1"/>
  <c r="F85" i="1"/>
  <c r="D85" i="1"/>
  <c r="D83" i="1" s="1"/>
  <c r="C85" i="1"/>
  <c r="C83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C158" i="1" s="1"/>
  <c r="F8" i="1" l="1"/>
  <c r="F158" i="1" s="1"/>
  <c r="D8" i="1"/>
  <c r="D158" i="1" s="1"/>
  <c r="G8" i="1"/>
  <c r="G158" i="1" s="1"/>
  <c r="E58" i="1"/>
  <c r="H149" i="1"/>
  <c r="H145" i="1"/>
  <c r="H38" i="1"/>
  <c r="H62" i="1"/>
  <c r="H58" i="1"/>
  <c r="H48" i="1"/>
  <c r="H74" i="1"/>
  <c r="H113" i="1"/>
  <c r="H18" i="1"/>
  <c r="H70" i="1"/>
  <c r="H137" i="1"/>
  <c r="E38" i="1"/>
  <c r="E62" i="1"/>
  <c r="E85" i="1"/>
  <c r="E83" i="1" s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H10" i="1"/>
  <c r="E8" i="1" l="1"/>
  <c r="E158" i="1" s="1"/>
  <c r="H83" i="1"/>
  <c r="H8" i="1"/>
  <c r="H158" i="1" l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<sst xmlns="http://schemas.openxmlformats.org/spreadsheetml/2006/main" count="160" uniqueCount="91">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</sst>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G158" sqref="G158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60168783.999999993</v>
      </c>
      <c r="D8" s="22">
        <f t="shared" si="0"/>
        <v>7135168.4100000011</v>
      </c>
      <c r="E8" s="22">
        <f t="shared" si="0"/>
        <v>67303952.409999982</v>
      </c>
      <c r="F8" s="22">
        <f t="shared" si="0"/>
        <v>34441051.879999995</v>
      </c>
      <c r="G8" s="22">
        <f t="shared" si="0"/>
        <v>32739868.239999995</v>
      </c>
      <c r="H8" s="22">
        <f t="shared" si="0"/>
        <v>32862900.530000001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37861697.559999995</v>
      </c>
      <c r="D10" s="23">
        <f t="shared" ref="D10:H10" si="1">SUM(D11:D17)</f>
        <v>787424.69000000018</v>
      </c>
      <c r="E10" s="23">
        <f t="shared" si="1"/>
        <v>38649122.249999993</v>
      </c>
      <c r="F10" s="23">
        <f t="shared" si="1"/>
        <v>18619306.059999999</v>
      </c>
      <c r="G10" s="23">
        <f t="shared" si="1"/>
        <v>16944758.68</v>
      </c>
      <c r="H10" s="23">
        <f t="shared" si="1"/>
        <v>20029816.190000001</v>
      </c>
    </row>
    <row r="11" spans="1:8" x14ac:dyDescent="0.25">
      <c r="A11" s="9"/>
      <c r="B11" s="10" t="s">
        <v>14</v>
      </c>
      <c r="C11" s="11">
        <v>28714878.190000001</v>
      </c>
      <c r="D11" s="11">
        <v>0</v>
      </c>
      <c r="E11" s="19">
        <v>28714878.190000001</v>
      </c>
      <c r="F11" s="11">
        <v>16543433</v>
      </c>
      <c r="G11" s="11">
        <v>15305490.76</v>
      </c>
      <c r="H11" s="19">
        <v>12171445.190000001</v>
      </c>
    </row>
    <row r="12" spans="1:8" x14ac:dyDescent="0.25">
      <c r="A12" s="9"/>
      <c r="B12" s="10" t="s">
        <v>15</v>
      </c>
      <c r="C12" s="11">
        <v>371921.68</v>
      </c>
      <c r="D12" s="11">
        <v>787424.69000000018</v>
      </c>
      <c r="E12" s="19">
        <v>1159346.3700000001</v>
      </c>
      <c r="F12" s="11">
        <v>966035.06</v>
      </c>
      <c r="G12" s="11">
        <v>834578.92</v>
      </c>
      <c r="H12" s="19">
        <v>193311.31000000006</v>
      </c>
    </row>
    <row r="13" spans="1:8" x14ac:dyDescent="0.25">
      <c r="A13" s="9"/>
      <c r="B13" s="10" t="s">
        <v>16</v>
      </c>
      <c r="C13" s="11">
        <v>5851057.0499999998</v>
      </c>
      <c r="D13" s="11">
        <v>0</v>
      </c>
      <c r="E13" s="19">
        <v>5851057.0499999998</v>
      </c>
      <c r="F13" s="11">
        <v>1109838</v>
      </c>
      <c r="G13" s="11">
        <v>804689</v>
      </c>
      <c r="H13" s="19">
        <v>4741219.05</v>
      </c>
    </row>
    <row r="14" spans="1:8" x14ac:dyDescent="0.25">
      <c r="A14" s="9"/>
      <c r="B14" s="10" t="s">
        <v>17</v>
      </c>
      <c r="C14" s="11">
        <v>1406648.98</v>
      </c>
      <c r="D14" s="11">
        <v>0</v>
      </c>
      <c r="E14" s="19">
        <v>1406648.98</v>
      </c>
      <c r="F14" s="11">
        <v>0</v>
      </c>
      <c r="G14" s="11">
        <v>0</v>
      </c>
      <c r="H14" s="19">
        <v>1406648.98</v>
      </c>
    </row>
    <row r="15" spans="1:8" x14ac:dyDescent="0.25">
      <c r="A15" s="9"/>
      <c r="B15" s="10" t="s">
        <v>18</v>
      </c>
      <c r="C15" s="11">
        <v>1517191.66</v>
      </c>
      <c r="D15" s="11">
        <v>0</v>
      </c>
      <c r="E15" s="19">
        <v>1517191.66</v>
      </c>
      <c r="F15" s="11">
        <v>0</v>
      </c>
      <c r="G15" s="11">
        <v>0</v>
      </c>
      <c r="H15" s="19">
        <v>1517191.66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v>0</v>
      </c>
      <c r="F16" s="11">
        <v>0</v>
      </c>
      <c r="G16" s="11">
        <v>0</v>
      </c>
      <c r="H16" s="19"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v>0</v>
      </c>
      <c r="F17" s="11">
        <v>0</v>
      </c>
      <c r="G17" s="11">
        <v>0</v>
      </c>
      <c r="H17" s="19">
        <v>0</v>
      </c>
    </row>
    <row r="18" spans="1:8" x14ac:dyDescent="0.25">
      <c r="A18" s="43" t="s">
        <v>21</v>
      </c>
      <c r="B18" s="44"/>
      <c r="C18" s="23">
        <f t="shared" ref="C18:H18" si="2">SUM(C19:C27)</f>
        <v>3555746.59</v>
      </c>
      <c r="D18" s="23">
        <f t="shared" si="2"/>
        <v>958472.8600000001</v>
      </c>
      <c r="E18" s="23">
        <f t="shared" si="2"/>
        <v>4514219.4499999993</v>
      </c>
      <c r="F18" s="23">
        <f t="shared" si="2"/>
        <v>1683599.9299999997</v>
      </c>
      <c r="G18" s="23">
        <f t="shared" si="2"/>
        <v>1683123.58</v>
      </c>
      <c r="H18" s="23">
        <f t="shared" si="2"/>
        <v>2830619.5199999996</v>
      </c>
    </row>
    <row r="19" spans="1:8" x14ac:dyDescent="0.25">
      <c r="A19" s="9"/>
      <c r="B19" s="10" t="s">
        <v>22</v>
      </c>
      <c r="C19" s="11">
        <v>1921717.92</v>
      </c>
      <c r="D19" s="11">
        <v>251289.59</v>
      </c>
      <c r="E19" s="19">
        <v>2173007.5099999998</v>
      </c>
      <c r="F19" s="11">
        <v>433022.57</v>
      </c>
      <c r="G19" s="11">
        <v>433022.57</v>
      </c>
      <c r="H19" s="19">
        <v>1739984.9399999997</v>
      </c>
    </row>
    <row r="20" spans="1:8" x14ac:dyDescent="0.25">
      <c r="A20" s="9"/>
      <c r="B20" s="10" t="s">
        <v>23</v>
      </c>
      <c r="C20" s="11">
        <v>96433.5</v>
      </c>
      <c r="D20" s="11">
        <v>124313.37</v>
      </c>
      <c r="E20" s="19">
        <v>220746.87</v>
      </c>
      <c r="F20" s="11">
        <v>125313.37</v>
      </c>
      <c r="G20" s="11">
        <v>125313.37</v>
      </c>
      <c r="H20" s="19">
        <v>95433.5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v>0</v>
      </c>
      <c r="F21" s="11">
        <v>0</v>
      </c>
      <c r="G21" s="11">
        <v>0</v>
      </c>
      <c r="H21" s="19">
        <v>0</v>
      </c>
    </row>
    <row r="22" spans="1:8" x14ac:dyDescent="0.25">
      <c r="A22" s="9"/>
      <c r="B22" s="10" t="s">
        <v>25</v>
      </c>
      <c r="C22" s="11">
        <v>176862.61</v>
      </c>
      <c r="D22" s="11">
        <v>313029.83</v>
      </c>
      <c r="E22" s="19">
        <v>489892.44</v>
      </c>
      <c r="F22" s="11">
        <v>350743.74</v>
      </c>
      <c r="G22" s="11">
        <v>350743.74</v>
      </c>
      <c r="H22" s="19">
        <v>139148.70000000001</v>
      </c>
    </row>
    <row r="23" spans="1:8" x14ac:dyDescent="0.25">
      <c r="A23" s="9"/>
      <c r="B23" s="10" t="s">
        <v>26</v>
      </c>
      <c r="C23" s="11">
        <v>119250.22</v>
      </c>
      <c r="D23" s="11">
        <v>27590.81</v>
      </c>
      <c r="E23" s="19">
        <v>146841.03</v>
      </c>
      <c r="F23" s="11">
        <v>40877.620000000003</v>
      </c>
      <c r="G23" s="11">
        <v>40877.620000000003</v>
      </c>
      <c r="H23" s="19">
        <v>105963.41</v>
      </c>
    </row>
    <row r="24" spans="1:8" x14ac:dyDescent="0.25">
      <c r="A24" s="9"/>
      <c r="B24" s="10" t="s">
        <v>27</v>
      </c>
      <c r="C24" s="11">
        <v>530000</v>
      </c>
      <c r="D24" s="11">
        <v>8263.19</v>
      </c>
      <c r="E24" s="19">
        <v>538263.18999999994</v>
      </c>
      <c r="F24" s="11">
        <v>318204.02</v>
      </c>
      <c r="G24" s="11">
        <v>317727.67</v>
      </c>
      <c r="H24" s="19">
        <v>220059.16999999993</v>
      </c>
    </row>
    <row r="25" spans="1:8" x14ac:dyDescent="0.25">
      <c r="A25" s="9"/>
      <c r="B25" s="10" t="s">
        <v>28</v>
      </c>
      <c r="C25" s="11">
        <v>380458.98</v>
      </c>
      <c r="D25" s="11">
        <v>36702.29</v>
      </c>
      <c r="E25" s="19">
        <v>417161.27</v>
      </c>
      <c r="F25" s="11">
        <v>193567.22</v>
      </c>
      <c r="G25" s="11">
        <v>193567.22</v>
      </c>
      <c r="H25" s="19">
        <v>223594.05000000002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v>0</v>
      </c>
      <c r="F26" s="11">
        <v>0</v>
      </c>
      <c r="G26" s="11">
        <v>0</v>
      </c>
      <c r="H26" s="19">
        <v>0</v>
      </c>
    </row>
    <row r="27" spans="1:8" x14ac:dyDescent="0.25">
      <c r="A27" s="9"/>
      <c r="B27" s="10" t="s">
        <v>30</v>
      </c>
      <c r="C27" s="11">
        <v>331023.35999999999</v>
      </c>
      <c r="D27" s="11">
        <v>197283.78</v>
      </c>
      <c r="E27" s="19">
        <v>528307.14</v>
      </c>
      <c r="F27" s="11">
        <v>221871.39</v>
      </c>
      <c r="G27" s="11">
        <v>221871.39</v>
      </c>
      <c r="H27" s="19">
        <v>306435.75</v>
      </c>
    </row>
    <row r="28" spans="1:8" x14ac:dyDescent="0.25">
      <c r="A28" s="43" t="s">
        <v>31</v>
      </c>
      <c r="B28" s="44"/>
      <c r="C28" s="23">
        <f t="shared" ref="C28:H28" si="3">SUM(C29:C37)</f>
        <v>14370004.059999999</v>
      </c>
      <c r="D28" s="23">
        <f t="shared" si="3"/>
        <v>2149653.1000000006</v>
      </c>
      <c r="E28" s="23">
        <f t="shared" si="3"/>
        <v>16519657.16</v>
      </c>
      <c r="F28" s="23">
        <f t="shared" si="3"/>
        <v>9334806.0700000003</v>
      </c>
      <c r="G28" s="23">
        <f t="shared" si="3"/>
        <v>9309021.1600000001</v>
      </c>
      <c r="H28" s="23">
        <f t="shared" si="3"/>
        <v>7184851.0899999999</v>
      </c>
    </row>
    <row r="29" spans="1:8" x14ac:dyDescent="0.25">
      <c r="A29" s="9"/>
      <c r="B29" s="10" t="s">
        <v>32</v>
      </c>
      <c r="C29" s="11">
        <v>1679656.28</v>
      </c>
      <c r="D29" s="11">
        <v>8101.28</v>
      </c>
      <c r="E29" s="19">
        <v>1687757.56</v>
      </c>
      <c r="F29" s="11">
        <v>721388.07</v>
      </c>
      <c r="G29" s="11">
        <v>721388.07</v>
      </c>
      <c r="H29" s="19">
        <v>966369.49000000011</v>
      </c>
    </row>
    <row r="30" spans="1:8" x14ac:dyDescent="0.25">
      <c r="A30" s="9"/>
      <c r="B30" s="10" t="s">
        <v>33</v>
      </c>
      <c r="C30" s="11">
        <v>750087.71</v>
      </c>
      <c r="D30" s="11">
        <v>320576.46000000002</v>
      </c>
      <c r="E30" s="19">
        <v>1070664.17</v>
      </c>
      <c r="F30" s="11">
        <v>511995.18</v>
      </c>
      <c r="G30" s="11">
        <v>511995.18</v>
      </c>
      <c r="H30" s="19">
        <v>558668.99</v>
      </c>
    </row>
    <row r="31" spans="1:8" x14ac:dyDescent="0.25">
      <c r="A31" s="9"/>
      <c r="B31" s="10" t="s">
        <v>34</v>
      </c>
      <c r="C31" s="11">
        <v>4442418.54</v>
      </c>
      <c r="D31" s="11">
        <v>1077005.77</v>
      </c>
      <c r="E31" s="19">
        <v>5519424.3099999996</v>
      </c>
      <c r="F31" s="11">
        <v>3757536.31</v>
      </c>
      <c r="G31" s="11">
        <v>3755894.8</v>
      </c>
      <c r="H31" s="19">
        <v>1761887.9999999995</v>
      </c>
    </row>
    <row r="32" spans="1:8" x14ac:dyDescent="0.25">
      <c r="A32" s="9"/>
      <c r="B32" s="10" t="s">
        <v>35</v>
      </c>
      <c r="C32" s="11">
        <v>590000</v>
      </c>
      <c r="D32" s="11">
        <v>306219.82</v>
      </c>
      <c r="E32" s="19">
        <v>896219.82</v>
      </c>
      <c r="F32" s="11">
        <v>444307.92</v>
      </c>
      <c r="G32" s="11">
        <v>444307.92</v>
      </c>
      <c r="H32" s="19">
        <v>451911.89999999997</v>
      </c>
    </row>
    <row r="33" spans="1:8" x14ac:dyDescent="0.25">
      <c r="A33" s="9"/>
      <c r="B33" s="10" t="s">
        <v>36</v>
      </c>
      <c r="C33" s="11">
        <v>2754691.52</v>
      </c>
      <c r="D33" s="11">
        <v>569060.67000000004</v>
      </c>
      <c r="E33" s="19">
        <v>3323752.19</v>
      </c>
      <c r="F33" s="11">
        <v>1292624.8</v>
      </c>
      <c r="G33" s="11">
        <v>1292624.8</v>
      </c>
      <c r="H33" s="19">
        <v>2031127.39</v>
      </c>
    </row>
    <row r="34" spans="1:8" x14ac:dyDescent="0.25">
      <c r="A34" s="9"/>
      <c r="B34" s="10" t="s">
        <v>37</v>
      </c>
      <c r="C34" s="11">
        <v>487820</v>
      </c>
      <c r="D34" s="11">
        <v>215095.47</v>
      </c>
      <c r="E34" s="19">
        <v>702915.47</v>
      </c>
      <c r="F34" s="11">
        <v>470737.07</v>
      </c>
      <c r="G34" s="11">
        <v>447537.07</v>
      </c>
      <c r="H34" s="19">
        <v>232178.39999999997</v>
      </c>
    </row>
    <row r="35" spans="1:8" x14ac:dyDescent="0.25">
      <c r="A35" s="9"/>
      <c r="B35" s="10" t="s">
        <v>38</v>
      </c>
      <c r="C35" s="11">
        <v>380467.86</v>
      </c>
      <c r="D35" s="11">
        <v>18843.990000000002</v>
      </c>
      <c r="E35" s="19">
        <v>399311.85</v>
      </c>
      <c r="F35" s="11">
        <v>104097.09</v>
      </c>
      <c r="G35" s="11">
        <v>104097.09</v>
      </c>
      <c r="H35" s="19">
        <v>295214.76</v>
      </c>
    </row>
    <row r="36" spans="1:8" x14ac:dyDescent="0.25">
      <c r="A36" s="9"/>
      <c r="B36" s="10" t="s">
        <v>39</v>
      </c>
      <c r="C36" s="11">
        <v>312041.12</v>
      </c>
      <c r="D36" s="11">
        <v>66677.039999999994</v>
      </c>
      <c r="E36" s="19">
        <v>378718.16</v>
      </c>
      <c r="F36" s="11">
        <v>100663.96</v>
      </c>
      <c r="G36" s="11">
        <v>99720.56</v>
      </c>
      <c r="H36" s="19">
        <v>278054.19999999995</v>
      </c>
    </row>
    <row r="37" spans="1:8" x14ac:dyDescent="0.25">
      <c r="A37" s="9"/>
      <c r="B37" s="10" t="s">
        <v>40</v>
      </c>
      <c r="C37" s="11">
        <v>2972821.03</v>
      </c>
      <c r="D37" s="11">
        <v>-431927.4</v>
      </c>
      <c r="E37" s="19">
        <v>2540893.63</v>
      </c>
      <c r="F37" s="11">
        <v>1931455.67</v>
      </c>
      <c r="G37" s="11">
        <v>1931455.67</v>
      </c>
      <c r="H37" s="19">
        <v>609437.96</v>
      </c>
    </row>
    <row r="38" spans="1:8" x14ac:dyDescent="0.25">
      <c r="A38" s="43" t="s">
        <v>41</v>
      </c>
      <c r="B38" s="44"/>
      <c r="C38" s="23">
        <f t="shared" ref="C38:H38" si="4">SUM(C39:C47)</f>
        <v>2006335.79</v>
      </c>
      <c r="D38" s="23">
        <f t="shared" si="4"/>
        <v>1621164.29</v>
      </c>
      <c r="E38" s="23">
        <f t="shared" si="4"/>
        <v>3627500.08</v>
      </c>
      <c r="F38" s="23">
        <f t="shared" si="4"/>
        <v>1970001.15</v>
      </c>
      <c r="G38" s="23">
        <f t="shared" si="4"/>
        <v>1969626.15</v>
      </c>
      <c r="H38" s="23">
        <f t="shared" si="4"/>
        <v>1657498.9300000002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v>0</v>
      </c>
      <c r="F39" s="11">
        <v>0</v>
      </c>
      <c r="G39" s="11">
        <v>0</v>
      </c>
      <c r="H39" s="19"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v>0</v>
      </c>
      <c r="F40" s="11">
        <v>0</v>
      </c>
      <c r="G40" s="11">
        <v>0</v>
      </c>
      <c r="H40" s="19"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v>0</v>
      </c>
      <c r="F41" s="11">
        <v>0</v>
      </c>
      <c r="G41" s="11">
        <v>0</v>
      </c>
      <c r="H41" s="19">
        <v>0</v>
      </c>
    </row>
    <row r="42" spans="1:8" x14ac:dyDescent="0.25">
      <c r="A42" s="9"/>
      <c r="B42" s="10" t="s">
        <v>45</v>
      </c>
      <c r="C42" s="11">
        <v>2006335.79</v>
      </c>
      <c r="D42" s="11">
        <v>1621164.29</v>
      </c>
      <c r="E42" s="19">
        <v>3627500.08</v>
      </c>
      <c r="F42" s="11">
        <v>1970001.15</v>
      </c>
      <c r="G42" s="11">
        <v>1969626.15</v>
      </c>
      <c r="H42" s="19">
        <v>1657498.9300000002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v>0</v>
      </c>
      <c r="F43" s="11">
        <v>0</v>
      </c>
      <c r="G43" s="11">
        <v>0</v>
      </c>
      <c r="H43" s="19"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v>0</v>
      </c>
      <c r="F44" s="11">
        <v>0</v>
      </c>
      <c r="G44" s="11">
        <v>0</v>
      </c>
      <c r="H44" s="19"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v>0</v>
      </c>
      <c r="F45" s="11">
        <v>0</v>
      </c>
      <c r="G45" s="11">
        <v>0</v>
      </c>
      <c r="H45" s="19"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v>0</v>
      </c>
      <c r="F46" s="11">
        <v>0</v>
      </c>
      <c r="G46" s="11">
        <v>0</v>
      </c>
      <c r="H46" s="19"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v>0</v>
      </c>
      <c r="F47" s="11">
        <v>0</v>
      </c>
      <c r="G47" s="11">
        <v>0</v>
      </c>
      <c r="H47" s="19">
        <v>0</v>
      </c>
    </row>
    <row r="48" spans="1:8" x14ac:dyDescent="0.25">
      <c r="A48" s="43" t="s">
        <v>51</v>
      </c>
      <c r="B48" s="44"/>
      <c r="C48" s="23">
        <f t="shared" ref="C48:H48" si="5">SUM(C49:C57)</f>
        <v>2375000</v>
      </c>
      <c r="D48" s="23">
        <f t="shared" si="5"/>
        <v>1618453.47</v>
      </c>
      <c r="E48" s="23">
        <f t="shared" si="5"/>
        <v>3993453.4699999997</v>
      </c>
      <c r="F48" s="23">
        <f t="shared" si="5"/>
        <v>2833338.67</v>
      </c>
      <c r="G48" s="23">
        <f t="shared" si="5"/>
        <v>2833338.67</v>
      </c>
      <c r="H48" s="23">
        <f t="shared" si="5"/>
        <v>1160114.8</v>
      </c>
    </row>
    <row r="49" spans="1:8" x14ac:dyDescent="0.25">
      <c r="A49" s="9"/>
      <c r="B49" s="10" t="s">
        <v>52</v>
      </c>
      <c r="C49" s="11">
        <v>300000</v>
      </c>
      <c r="D49" s="11">
        <v>1592770.83</v>
      </c>
      <c r="E49" s="19">
        <v>1892770.83</v>
      </c>
      <c r="F49" s="11">
        <v>1769895.19</v>
      </c>
      <c r="G49" s="11">
        <v>1769895.19</v>
      </c>
      <c r="H49" s="19">
        <v>122875.64000000013</v>
      </c>
    </row>
    <row r="50" spans="1:8" x14ac:dyDescent="0.25">
      <c r="A50" s="9"/>
      <c r="B50" s="10" t="s">
        <v>53</v>
      </c>
      <c r="C50" s="11">
        <v>355000</v>
      </c>
      <c r="D50" s="11">
        <v>122895.02</v>
      </c>
      <c r="E50" s="19">
        <v>477895.02</v>
      </c>
      <c r="F50" s="11">
        <v>422895.02</v>
      </c>
      <c r="G50" s="11">
        <v>422895.02</v>
      </c>
      <c r="H50" s="19">
        <v>55000</v>
      </c>
    </row>
    <row r="51" spans="1:8" x14ac:dyDescent="0.25">
      <c r="A51" s="9"/>
      <c r="B51" s="10" t="s">
        <v>54</v>
      </c>
      <c r="C51" s="11">
        <v>300000</v>
      </c>
      <c r="D51" s="11">
        <v>-194183.76</v>
      </c>
      <c r="E51" s="19">
        <v>105816.24</v>
      </c>
      <c r="F51" s="11">
        <v>105816.24</v>
      </c>
      <c r="G51" s="11">
        <v>105816.24</v>
      </c>
      <c r="H51" s="19">
        <v>0</v>
      </c>
    </row>
    <row r="52" spans="1:8" x14ac:dyDescent="0.25">
      <c r="A52" s="9"/>
      <c r="B52" s="10" t="s">
        <v>55</v>
      </c>
      <c r="C52" s="11">
        <v>1220000</v>
      </c>
      <c r="D52" s="11">
        <v>-72120.84</v>
      </c>
      <c r="E52" s="19">
        <v>1147879.1599999999</v>
      </c>
      <c r="F52" s="11">
        <v>245000</v>
      </c>
      <c r="G52" s="11">
        <v>245000</v>
      </c>
      <c r="H52" s="19">
        <v>902879.15999999992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v>0</v>
      </c>
      <c r="F53" s="11">
        <v>0</v>
      </c>
      <c r="G53" s="11">
        <v>0</v>
      </c>
      <c r="H53" s="19">
        <v>0</v>
      </c>
    </row>
    <row r="54" spans="1:8" x14ac:dyDescent="0.25">
      <c r="A54" s="9"/>
      <c r="B54" s="10" t="s">
        <v>57</v>
      </c>
      <c r="C54" s="11">
        <v>0</v>
      </c>
      <c r="D54" s="11">
        <v>119947.19</v>
      </c>
      <c r="E54" s="19">
        <v>119947.19</v>
      </c>
      <c r="F54" s="11">
        <v>119947.19</v>
      </c>
      <c r="G54" s="11">
        <v>119947.19</v>
      </c>
      <c r="H54" s="19">
        <v>0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v>0</v>
      </c>
      <c r="F55" s="11">
        <v>0</v>
      </c>
      <c r="G55" s="11">
        <v>0</v>
      </c>
      <c r="H55" s="19"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v>0</v>
      </c>
      <c r="F56" s="11">
        <v>0</v>
      </c>
      <c r="G56" s="11">
        <v>0</v>
      </c>
      <c r="H56" s="19">
        <v>0</v>
      </c>
    </row>
    <row r="57" spans="1:8" x14ac:dyDescent="0.25">
      <c r="A57" s="9"/>
      <c r="B57" s="10" t="s">
        <v>60</v>
      </c>
      <c r="C57" s="11">
        <v>200000</v>
      </c>
      <c r="D57" s="11">
        <v>49145.03</v>
      </c>
      <c r="E57" s="19">
        <v>249145.03</v>
      </c>
      <c r="F57" s="11">
        <v>169785.03</v>
      </c>
      <c r="G57" s="11">
        <v>169785.03</v>
      </c>
      <c r="H57" s="19">
        <v>79360</v>
      </c>
    </row>
    <row r="58" spans="1:8" x14ac:dyDescent="0.25">
      <c r="A58" s="43" t="s">
        <v>61</v>
      </c>
      <c r="B58" s="44"/>
      <c r="C58" s="23">
        <f t="shared" ref="C58:H58" si="6">SUM(C59:C61)</f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  <c r="H58" s="23">
        <f t="shared" si="6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7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7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7"/>
        <v>0</v>
      </c>
    </row>
    <row r="62" spans="1:8" x14ac:dyDescent="0.25">
      <c r="A62" s="43" t="s">
        <v>65</v>
      </c>
      <c r="B62" s="44"/>
      <c r="C62" s="23">
        <f t="shared" ref="C62:H62" si="8">SUM(C63:C69)</f>
        <v>0</v>
      </c>
      <c r="D62" s="23">
        <f t="shared" si="8"/>
        <v>0</v>
      </c>
      <c r="E62" s="23">
        <f t="shared" si="8"/>
        <v>0</v>
      </c>
      <c r="F62" s="23">
        <f t="shared" si="8"/>
        <v>0</v>
      </c>
      <c r="G62" s="23">
        <f t="shared" si="8"/>
        <v>0</v>
      </c>
      <c r="H62" s="23">
        <f t="shared" si="8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9">SUM(C63,D63)</f>
        <v>0</v>
      </c>
      <c r="F63" s="11">
        <v>0</v>
      </c>
      <c r="G63" s="11">
        <v>0</v>
      </c>
      <c r="H63" s="19">
        <f t="shared" si="7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9"/>
        <v>0</v>
      </c>
      <c r="F64" s="11">
        <v>0</v>
      </c>
      <c r="G64" s="11">
        <v>0</v>
      </c>
      <c r="H64" s="19">
        <f t="shared" si="7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9"/>
        <v>0</v>
      </c>
      <c r="F65" s="11">
        <v>0</v>
      </c>
      <c r="G65" s="11">
        <v>0</v>
      </c>
      <c r="H65" s="19">
        <f t="shared" si="7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9"/>
        <v>0</v>
      </c>
      <c r="F66" s="11">
        <v>0</v>
      </c>
      <c r="G66" s="11">
        <v>0</v>
      </c>
      <c r="H66" s="19">
        <f t="shared" si="7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9"/>
        <v>0</v>
      </c>
      <c r="F67" s="11">
        <v>0</v>
      </c>
      <c r="G67" s="11">
        <v>0</v>
      </c>
      <c r="H67" s="19">
        <f t="shared" si="7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9"/>
        <v>0</v>
      </c>
      <c r="F68" s="11">
        <v>0</v>
      </c>
      <c r="G68" s="11">
        <v>0</v>
      </c>
      <c r="H68" s="19">
        <f t="shared" si="7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9"/>
        <v>0</v>
      </c>
      <c r="F69" s="11">
        <v>0</v>
      </c>
      <c r="G69" s="11">
        <v>0</v>
      </c>
      <c r="H69" s="19">
        <f t="shared" si="7"/>
        <v>0</v>
      </c>
    </row>
    <row r="70" spans="1:8" x14ac:dyDescent="0.25">
      <c r="A70" s="43" t="s">
        <v>73</v>
      </c>
      <c r="B70" s="44"/>
      <c r="C70" s="23">
        <f t="shared" ref="C70:H70" si="10">SUM(C71:C73)</f>
        <v>0</v>
      </c>
      <c r="D70" s="23">
        <f t="shared" si="10"/>
        <v>0</v>
      </c>
      <c r="E70" s="23">
        <f t="shared" si="10"/>
        <v>0</v>
      </c>
      <c r="F70" s="23">
        <f t="shared" si="10"/>
        <v>0</v>
      </c>
      <c r="G70" s="23">
        <f t="shared" si="10"/>
        <v>0</v>
      </c>
      <c r="H70" s="23">
        <f t="shared" si="10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9"/>
        <v>0</v>
      </c>
      <c r="F71" s="11">
        <v>0</v>
      </c>
      <c r="G71" s="11">
        <v>0</v>
      </c>
      <c r="H71" s="19">
        <f t="shared" si="7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9"/>
        <v>0</v>
      </c>
      <c r="F72" s="11">
        <v>0</v>
      </c>
      <c r="G72" s="11">
        <v>0</v>
      </c>
      <c r="H72" s="19">
        <f t="shared" si="7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9"/>
        <v>0</v>
      </c>
      <c r="F73" s="11">
        <v>0</v>
      </c>
      <c r="G73" s="11">
        <v>0</v>
      </c>
      <c r="H73" s="19">
        <f t="shared" si="7"/>
        <v>0</v>
      </c>
    </row>
    <row r="74" spans="1:8" x14ac:dyDescent="0.25">
      <c r="A74" s="43" t="s">
        <v>77</v>
      </c>
      <c r="B74" s="44"/>
      <c r="C74" s="23">
        <f t="shared" ref="C74:H74" si="11">SUM(C75:C81)</f>
        <v>0</v>
      </c>
      <c r="D74" s="23">
        <f t="shared" si="11"/>
        <v>0</v>
      </c>
      <c r="E74" s="23">
        <f t="shared" si="11"/>
        <v>0</v>
      </c>
      <c r="F74" s="23">
        <f t="shared" si="11"/>
        <v>0</v>
      </c>
      <c r="G74" s="23">
        <f t="shared" si="11"/>
        <v>0</v>
      </c>
      <c r="H74" s="23">
        <f t="shared" si="11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2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2"/>
        <v>0</v>
      </c>
      <c r="F76" s="16">
        <v>0</v>
      </c>
      <c r="G76" s="16">
        <v>0</v>
      </c>
      <c r="H76" s="19">
        <f t="shared" ref="H76:H81" si="13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2"/>
        <v>0</v>
      </c>
      <c r="F77" s="16">
        <v>0</v>
      </c>
      <c r="G77" s="16">
        <v>0</v>
      </c>
      <c r="H77" s="19">
        <f t="shared" si="13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2"/>
        <v>0</v>
      </c>
      <c r="F78" s="16">
        <v>0</v>
      </c>
      <c r="G78" s="16">
        <v>0</v>
      </c>
      <c r="H78" s="19">
        <f t="shared" si="13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2"/>
        <v>0</v>
      </c>
      <c r="F79" s="16">
        <v>0</v>
      </c>
      <c r="G79" s="16">
        <v>0</v>
      </c>
      <c r="H79" s="19">
        <f t="shared" si="13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2"/>
        <v>0</v>
      </c>
      <c r="F80" s="16">
        <v>0</v>
      </c>
      <c r="G80" s="16">
        <v>0</v>
      </c>
      <c r="H80" s="19">
        <f t="shared" si="13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2"/>
        <v>0</v>
      </c>
      <c r="F81" s="16">
        <v>0</v>
      </c>
      <c r="G81" s="16">
        <v>0</v>
      </c>
      <c r="H81" s="19">
        <f t="shared" si="13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4">SUM(C85,C93,C103,C113,C123,C133,C137,C145,C149)</f>
        <v>0</v>
      </c>
      <c r="D83" s="23">
        <f t="shared" si="14"/>
        <v>0</v>
      </c>
      <c r="E83" s="23">
        <f t="shared" si="14"/>
        <v>0</v>
      </c>
      <c r="F83" s="23">
        <f t="shared" si="14"/>
        <v>0</v>
      </c>
      <c r="G83" s="23">
        <f t="shared" si="14"/>
        <v>0</v>
      </c>
      <c r="H83" s="23">
        <f t="shared" si="14"/>
        <v>0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5">SUM(C86:C92)</f>
        <v>0</v>
      </c>
      <c r="D85" s="23">
        <f t="shared" si="15"/>
        <v>0</v>
      </c>
      <c r="E85" s="23">
        <f t="shared" si="15"/>
        <v>0</v>
      </c>
      <c r="F85" s="23">
        <f t="shared" si="15"/>
        <v>0</v>
      </c>
      <c r="G85" s="23">
        <f t="shared" si="15"/>
        <v>0</v>
      </c>
      <c r="H85" s="23">
        <f t="shared" si="15"/>
        <v>0</v>
      </c>
    </row>
    <row r="86" spans="1:8" x14ac:dyDescent="0.25">
      <c r="A86" s="9"/>
      <c r="B86" s="10" t="s">
        <v>14</v>
      </c>
      <c r="C86" s="16">
        <v>0</v>
      </c>
      <c r="D86" s="16">
        <v>0</v>
      </c>
      <c r="E86" s="19">
        <f t="shared" ref="E86:E92" si="16">SUM(C86,D86)</f>
        <v>0</v>
      </c>
      <c r="F86" s="16">
        <v>0</v>
      </c>
      <c r="G86" s="16">
        <v>0</v>
      </c>
      <c r="H86" s="19">
        <f t="shared" ref="H86:H102" si="17">SUM(E86-F86)</f>
        <v>0</v>
      </c>
    </row>
    <row r="87" spans="1:8" x14ac:dyDescent="0.25">
      <c r="A87" s="9"/>
      <c r="B87" s="10" t="s">
        <v>15</v>
      </c>
      <c r="C87" s="16">
        <v>0</v>
      </c>
      <c r="D87" s="16">
        <v>0</v>
      </c>
      <c r="E87" s="19">
        <f t="shared" si="16"/>
        <v>0</v>
      </c>
      <c r="F87" s="16">
        <v>0</v>
      </c>
      <c r="G87" s="16">
        <v>0</v>
      </c>
      <c r="H87" s="19">
        <f t="shared" si="17"/>
        <v>0</v>
      </c>
    </row>
    <row r="88" spans="1:8" x14ac:dyDescent="0.25">
      <c r="A88" s="9"/>
      <c r="B88" s="10" t="s">
        <v>16</v>
      </c>
      <c r="C88" s="16">
        <v>0</v>
      </c>
      <c r="D88" s="16">
        <v>0</v>
      </c>
      <c r="E88" s="19">
        <f t="shared" si="16"/>
        <v>0</v>
      </c>
      <c r="F88" s="16">
        <v>0</v>
      </c>
      <c r="G88" s="16">
        <v>0</v>
      </c>
      <c r="H88" s="19">
        <f t="shared" si="17"/>
        <v>0</v>
      </c>
    </row>
    <row r="89" spans="1:8" x14ac:dyDescent="0.25">
      <c r="A89" s="9"/>
      <c r="B89" s="10" t="s">
        <v>17</v>
      </c>
      <c r="C89" s="16">
        <v>0</v>
      </c>
      <c r="D89" s="16">
        <v>0</v>
      </c>
      <c r="E89" s="19">
        <f t="shared" si="16"/>
        <v>0</v>
      </c>
      <c r="F89" s="16">
        <v>0</v>
      </c>
      <c r="G89" s="16">
        <v>0</v>
      </c>
      <c r="H89" s="19">
        <f t="shared" si="17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6"/>
        <v>0</v>
      </c>
      <c r="F90" s="16">
        <v>0</v>
      </c>
      <c r="G90" s="16">
        <v>0</v>
      </c>
      <c r="H90" s="19">
        <f t="shared" si="17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6"/>
        <v>0</v>
      </c>
      <c r="F91" s="16">
        <v>0</v>
      </c>
      <c r="G91" s="16">
        <v>0</v>
      </c>
      <c r="H91" s="19">
        <f t="shared" si="17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6"/>
        <v>0</v>
      </c>
      <c r="F92" s="16">
        <v>0</v>
      </c>
      <c r="G92" s="16">
        <v>0</v>
      </c>
      <c r="H92" s="19">
        <f t="shared" si="17"/>
        <v>0</v>
      </c>
    </row>
    <row r="93" spans="1:8" x14ac:dyDescent="0.25">
      <c r="A93" s="43" t="s">
        <v>21</v>
      </c>
      <c r="B93" s="44"/>
      <c r="C93" s="23">
        <f t="shared" ref="C93:H93" si="18">SUM(C94:C102)</f>
        <v>0</v>
      </c>
      <c r="D93" s="23">
        <f t="shared" si="18"/>
        <v>0</v>
      </c>
      <c r="E93" s="23">
        <f t="shared" si="18"/>
        <v>0</v>
      </c>
      <c r="F93" s="23">
        <f t="shared" si="18"/>
        <v>0</v>
      </c>
      <c r="G93" s="23">
        <f t="shared" si="18"/>
        <v>0</v>
      </c>
      <c r="H93" s="23">
        <f t="shared" si="18"/>
        <v>0</v>
      </c>
    </row>
    <row r="94" spans="1:8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19">SUM(C94,D94)</f>
        <v>0</v>
      </c>
      <c r="F94" s="16">
        <v>0</v>
      </c>
      <c r="G94" s="16">
        <v>0</v>
      </c>
      <c r="H94" s="19">
        <f t="shared" si="17"/>
        <v>0</v>
      </c>
    </row>
    <row r="95" spans="1:8" x14ac:dyDescent="0.25">
      <c r="A95" s="9"/>
      <c r="B95" s="10" t="s">
        <v>23</v>
      </c>
      <c r="C95" s="16">
        <v>0</v>
      </c>
      <c r="D95" s="16">
        <v>0</v>
      </c>
      <c r="E95" s="19">
        <f t="shared" si="19"/>
        <v>0</v>
      </c>
      <c r="F95" s="16">
        <v>0</v>
      </c>
      <c r="G95" s="16">
        <v>0</v>
      </c>
      <c r="H95" s="19">
        <f t="shared" si="17"/>
        <v>0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19"/>
        <v>0</v>
      </c>
      <c r="F96" s="16">
        <v>0</v>
      </c>
      <c r="G96" s="16">
        <v>0</v>
      </c>
      <c r="H96" s="19">
        <f t="shared" si="17"/>
        <v>0</v>
      </c>
    </row>
    <row r="97" spans="1:8" x14ac:dyDescent="0.25">
      <c r="A97" s="9"/>
      <c r="B97" s="10" t="s">
        <v>25</v>
      </c>
      <c r="C97" s="16">
        <v>0</v>
      </c>
      <c r="D97" s="16">
        <v>0</v>
      </c>
      <c r="E97" s="19">
        <f t="shared" si="19"/>
        <v>0</v>
      </c>
      <c r="F97" s="16">
        <v>0</v>
      </c>
      <c r="G97" s="16">
        <v>0</v>
      </c>
      <c r="H97" s="19">
        <f t="shared" si="17"/>
        <v>0</v>
      </c>
    </row>
    <row r="98" spans="1:8" x14ac:dyDescent="0.25">
      <c r="A98" s="9"/>
      <c r="B98" s="10" t="s">
        <v>26</v>
      </c>
      <c r="C98" s="16">
        <v>0</v>
      </c>
      <c r="D98" s="16">
        <v>0</v>
      </c>
      <c r="E98" s="19">
        <f t="shared" si="19"/>
        <v>0</v>
      </c>
      <c r="F98" s="16">
        <v>0</v>
      </c>
      <c r="G98" s="16">
        <v>0</v>
      </c>
      <c r="H98" s="19">
        <f t="shared" si="17"/>
        <v>0</v>
      </c>
    </row>
    <row r="99" spans="1:8" x14ac:dyDescent="0.25">
      <c r="A99" s="9"/>
      <c r="B99" s="10" t="s">
        <v>27</v>
      </c>
      <c r="C99" s="16">
        <v>0</v>
      </c>
      <c r="D99" s="16">
        <v>0</v>
      </c>
      <c r="E99" s="19">
        <f t="shared" si="19"/>
        <v>0</v>
      </c>
      <c r="F99" s="16">
        <v>0</v>
      </c>
      <c r="G99" s="16">
        <v>0</v>
      </c>
      <c r="H99" s="19">
        <f t="shared" si="17"/>
        <v>0</v>
      </c>
    </row>
    <row r="100" spans="1:8" x14ac:dyDescent="0.25">
      <c r="A100" s="9"/>
      <c r="B100" s="10" t="s">
        <v>28</v>
      </c>
      <c r="C100" s="16">
        <v>0</v>
      </c>
      <c r="D100" s="16">
        <v>0</v>
      </c>
      <c r="E100" s="19">
        <f t="shared" si="19"/>
        <v>0</v>
      </c>
      <c r="F100" s="16">
        <v>0</v>
      </c>
      <c r="G100" s="16">
        <v>0</v>
      </c>
      <c r="H100" s="19">
        <f t="shared" si="17"/>
        <v>0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19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0</v>
      </c>
      <c r="D102" s="16">
        <v>0</v>
      </c>
      <c r="E102" s="19">
        <f t="shared" si="19"/>
        <v>0</v>
      </c>
      <c r="F102" s="16">
        <v>0</v>
      </c>
      <c r="G102" s="16">
        <v>0</v>
      </c>
      <c r="H102" s="19">
        <f t="shared" si="17"/>
        <v>0</v>
      </c>
    </row>
    <row r="103" spans="1:8" x14ac:dyDescent="0.25">
      <c r="A103" s="43" t="s">
        <v>31</v>
      </c>
      <c r="B103" s="44"/>
      <c r="C103" s="23">
        <f t="shared" ref="C103:H103" si="20">SUM(C104:C112)</f>
        <v>0</v>
      </c>
      <c r="D103" s="23">
        <f t="shared" si="20"/>
        <v>0</v>
      </c>
      <c r="E103" s="23">
        <f t="shared" si="20"/>
        <v>0</v>
      </c>
      <c r="F103" s="23">
        <f t="shared" si="20"/>
        <v>0</v>
      </c>
      <c r="G103" s="23">
        <f t="shared" si="20"/>
        <v>0</v>
      </c>
      <c r="H103" s="23">
        <f t="shared" si="20"/>
        <v>0</v>
      </c>
    </row>
    <row r="104" spans="1:8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</row>
    <row r="105" spans="1:8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1">SUM(C105,D105)</f>
        <v>0</v>
      </c>
      <c r="F105" s="16">
        <v>0</v>
      </c>
      <c r="G105" s="16">
        <v>0</v>
      </c>
      <c r="H105" s="19">
        <f t="shared" ref="H105:H132" si="22">SUM(E105-F105)</f>
        <v>0</v>
      </c>
    </row>
    <row r="106" spans="1:8" x14ac:dyDescent="0.25">
      <c r="A106" s="9"/>
      <c r="B106" s="10" t="s">
        <v>34</v>
      </c>
      <c r="C106" s="16">
        <v>0</v>
      </c>
      <c r="D106" s="16">
        <v>0</v>
      </c>
      <c r="E106" s="19">
        <f t="shared" si="21"/>
        <v>0</v>
      </c>
      <c r="F106" s="16">
        <v>0</v>
      </c>
      <c r="G106" s="16">
        <v>0</v>
      </c>
      <c r="H106" s="19">
        <f t="shared" si="22"/>
        <v>0</v>
      </c>
    </row>
    <row r="107" spans="1:8" x14ac:dyDescent="0.25">
      <c r="A107" s="9"/>
      <c r="B107" s="10" t="s">
        <v>35</v>
      </c>
      <c r="C107" s="16">
        <v>0</v>
      </c>
      <c r="D107" s="16">
        <v>0</v>
      </c>
      <c r="E107" s="19">
        <f t="shared" si="21"/>
        <v>0</v>
      </c>
      <c r="F107" s="16">
        <v>0</v>
      </c>
      <c r="G107" s="16">
        <v>0</v>
      </c>
      <c r="H107" s="19">
        <f t="shared" si="22"/>
        <v>0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1"/>
        <v>0</v>
      </c>
      <c r="F108" s="16">
        <v>0</v>
      </c>
      <c r="G108" s="16">
        <v>0</v>
      </c>
      <c r="H108" s="19">
        <f t="shared" si="22"/>
        <v>0</v>
      </c>
    </row>
    <row r="109" spans="1:8" x14ac:dyDescent="0.25">
      <c r="A109" s="9"/>
      <c r="B109" s="10" t="s">
        <v>37</v>
      </c>
      <c r="C109" s="16">
        <v>0</v>
      </c>
      <c r="D109" s="16">
        <v>0</v>
      </c>
      <c r="E109" s="19">
        <f t="shared" si="21"/>
        <v>0</v>
      </c>
      <c r="F109" s="16">
        <v>0</v>
      </c>
      <c r="G109" s="16">
        <v>0</v>
      </c>
      <c r="H109" s="19">
        <f t="shared" si="22"/>
        <v>0</v>
      </c>
    </row>
    <row r="110" spans="1:8" x14ac:dyDescent="0.25">
      <c r="A110" s="9"/>
      <c r="B110" s="10" t="s">
        <v>38</v>
      </c>
      <c r="C110" s="16">
        <v>0</v>
      </c>
      <c r="D110" s="16">
        <v>0</v>
      </c>
      <c r="E110" s="19">
        <f t="shared" si="21"/>
        <v>0</v>
      </c>
      <c r="F110" s="16">
        <v>0</v>
      </c>
      <c r="G110" s="16">
        <v>0</v>
      </c>
      <c r="H110" s="19">
        <f t="shared" si="22"/>
        <v>0</v>
      </c>
    </row>
    <row r="111" spans="1:8" x14ac:dyDescent="0.25">
      <c r="A111" s="9"/>
      <c r="B111" s="10" t="s">
        <v>39</v>
      </c>
      <c r="C111" s="16">
        <v>0</v>
      </c>
      <c r="D111" s="16">
        <v>0</v>
      </c>
      <c r="E111" s="19">
        <f t="shared" si="21"/>
        <v>0</v>
      </c>
      <c r="F111" s="16">
        <v>0</v>
      </c>
      <c r="G111" s="16">
        <v>0</v>
      </c>
      <c r="H111" s="19">
        <f t="shared" si="22"/>
        <v>0</v>
      </c>
    </row>
    <row r="112" spans="1:8" x14ac:dyDescent="0.25">
      <c r="A112" s="9"/>
      <c r="B112" s="10" t="s">
        <v>40</v>
      </c>
      <c r="C112" s="16">
        <v>0</v>
      </c>
      <c r="D112" s="16">
        <v>0</v>
      </c>
      <c r="E112" s="19">
        <f t="shared" si="21"/>
        <v>0</v>
      </c>
      <c r="F112" s="16">
        <v>0</v>
      </c>
      <c r="G112" s="16">
        <v>0</v>
      </c>
      <c r="H112" s="19">
        <f t="shared" si="22"/>
        <v>0</v>
      </c>
    </row>
    <row r="113" spans="1:8" x14ac:dyDescent="0.25">
      <c r="A113" s="43" t="s">
        <v>41</v>
      </c>
      <c r="B113" s="44"/>
      <c r="C113" s="23">
        <f t="shared" ref="C113:H113" si="23">SUM(C114:C122)</f>
        <v>0</v>
      </c>
      <c r="D113" s="23">
        <f t="shared" si="23"/>
        <v>0</v>
      </c>
      <c r="E113" s="19">
        <f t="shared" si="23"/>
        <v>0</v>
      </c>
      <c r="F113" s="16">
        <f t="shared" si="23"/>
        <v>0</v>
      </c>
      <c r="G113" s="16">
        <f t="shared" si="23"/>
        <v>0</v>
      </c>
      <c r="H113" s="19">
        <f t="shared" si="23"/>
        <v>0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4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4"/>
        <v>0</v>
      </c>
      <c r="F116" s="16">
        <v>0</v>
      </c>
      <c r="G116" s="16">
        <v>0</v>
      </c>
      <c r="H116" s="24">
        <f t="shared" si="22"/>
        <v>0</v>
      </c>
    </row>
    <row r="117" spans="1:8" x14ac:dyDescent="0.25">
      <c r="A117" s="9"/>
      <c r="B117" s="10" t="s">
        <v>45</v>
      </c>
      <c r="C117" s="16">
        <v>0</v>
      </c>
      <c r="D117" s="16">
        <v>0</v>
      </c>
      <c r="E117" s="19">
        <f t="shared" si="24"/>
        <v>0</v>
      </c>
      <c r="F117" s="16">
        <v>0</v>
      </c>
      <c r="G117" s="16">
        <v>0</v>
      </c>
      <c r="H117" s="24">
        <f t="shared" si="22"/>
        <v>0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4"/>
        <v>0</v>
      </c>
      <c r="F118" s="16">
        <v>0</v>
      </c>
      <c r="G118" s="16">
        <v>0</v>
      </c>
      <c r="H118" s="24">
        <f t="shared" si="22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4"/>
        <v>0</v>
      </c>
      <c r="F119" s="16">
        <v>0</v>
      </c>
      <c r="G119" s="16">
        <v>0</v>
      </c>
      <c r="H119" s="24">
        <f t="shared" si="22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4"/>
        <v>0</v>
      </c>
      <c r="F120" s="16">
        <v>0</v>
      </c>
      <c r="G120" s="16">
        <v>0</v>
      </c>
      <c r="H120" s="24">
        <f t="shared" si="22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4"/>
        <v>0</v>
      </c>
      <c r="F121" s="16">
        <v>0</v>
      </c>
      <c r="G121" s="16">
        <v>0</v>
      </c>
      <c r="H121" s="24">
        <f t="shared" si="22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4"/>
        <v>0</v>
      </c>
      <c r="F122" s="16">
        <v>0</v>
      </c>
      <c r="G122" s="16">
        <v>0</v>
      </c>
      <c r="H122" s="24">
        <f t="shared" si="22"/>
        <v>0</v>
      </c>
    </row>
    <row r="123" spans="1:8" x14ac:dyDescent="0.25">
      <c r="A123" s="43" t="s">
        <v>86</v>
      </c>
      <c r="B123" s="44"/>
      <c r="C123" s="23">
        <f t="shared" ref="C123:H123" si="25">SUM(C124:C132)</f>
        <v>0</v>
      </c>
      <c r="D123" s="23">
        <f t="shared" si="25"/>
        <v>0</v>
      </c>
      <c r="E123" s="23">
        <f t="shared" si="25"/>
        <v>0</v>
      </c>
      <c r="F123" s="23">
        <f t="shared" si="25"/>
        <v>0</v>
      </c>
      <c r="G123" s="23">
        <f t="shared" si="25"/>
        <v>0</v>
      </c>
      <c r="H123" s="23">
        <f t="shared" si="25"/>
        <v>0</v>
      </c>
    </row>
    <row r="124" spans="1:8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26">SUM(C124,D124)</f>
        <v>0</v>
      </c>
      <c r="F124" s="16">
        <v>0</v>
      </c>
      <c r="G124" s="16">
        <v>0</v>
      </c>
      <c r="H124" s="24">
        <f t="shared" si="22"/>
        <v>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6"/>
        <v>0</v>
      </c>
      <c r="F125" s="16">
        <v>0</v>
      </c>
      <c r="G125" s="16">
        <v>0</v>
      </c>
      <c r="H125" s="24">
        <f t="shared" si="22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6"/>
        <v>0</v>
      </c>
      <c r="F126" s="16">
        <v>0</v>
      </c>
      <c r="G126" s="16">
        <v>0</v>
      </c>
      <c r="H126" s="24">
        <f t="shared" si="22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6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6"/>
        <v>0</v>
      </c>
      <c r="F128" s="16">
        <v>0</v>
      </c>
      <c r="G128" s="16">
        <v>0</v>
      </c>
      <c r="H128" s="24">
        <f t="shared" si="22"/>
        <v>0</v>
      </c>
    </row>
    <row r="129" spans="1:8" x14ac:dyDescent="0.25">
      <c r="A129" s="9"/>
      <c r="B129" s="10" t="s">
        <v>57</v>
      </c>
      <c r="C129" s="16">
        <v>0</v>
      </c>
      <c r="D129" s="16">
        <v>0</v>
      </c>
      <c r="E129" s="19">
        <f t="shared" si="26"/>
        <v>0</v>
      </c>
      <c r="F129" s="16">
        <v>0</v>
      </c>
      <c r="G129" s="16">
        <v>0</v>
      </c>
      <c r="H129" s="24">
        <f t="shared" si="22"/>
        <v>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6"/>
        <v>0</v>
      </c>
      <c r="F130" s="16">
        <v>0</v>
      </c>
      <c r="G130" s="16">
        <v>0</v>
      </c>
      <c r="H130" s="24">
        <f t="shared" si="22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6"/>
        <v>0</v>
      </c>
      <c r="F131" s="16">
        <v>0</v>
      </c>
      <c r="G131" s="16">
        <v>0</v>
      </c>
      <c r="H131" s="24">
        <f t="shared" si="22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6"/>
        <v>0</v>
      </c>
      <c r="F132" s="16">
        <v>0</v>
      </c>
      <c r="G132" s="16">
        <v>0</v>
      </c>
      <c r="H132" s="24">
        <f t="shared" si="22"/>
        <v>0</v>
      </c>
    </row>
    <row r="133" spans="1:8" x14ac:dyDescent="0.25">
      <c r="A133" s="43" t="s">
        <v>87</v>
      </c>
      <c r="B133" s="44"/>
      <c r="C133" s="23">
        <f t="shared" ref="C133:H133" si="27">SUM(C134:C136)</f>
        <v>0</v>
      </c>
      <c r="D133" s="23">
        <f t="shared" si="27"/>
        <v>0</v>
      </c>
      <c r="E133" s="23">
        <f t="shared" si="27"/>
        <v>0</v>
      </c>
      <c r="F133" s="23">
        <f t="shared" si="27"/>
        <v>0</v>
      </c>
      <c r="G133" s="23">
        <f t="shared" si="27"/>
        <v>0</v>
      </c>
      <c r="H133" s="23">
        <f t="shared" si="27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28">SUM(C138:C144)</f>
        <v>0</v>
      </c>
      <c r="D137" s="23">
        <f t="shared" si="28"/>
        <v>0</v>
      </c>
      <c r="E137" s="23">
        <f t="shared" si="28"/>
        <v>0</v>
      </c>
      <c r="F137" s="23">
        <f t="shared" si="28"/>
        <v>0</v>
      </c>
      <c r="G137" s="23">
        <f t="shared" si="28"/>
        <v>0</v>
      </c>
      <c r="H137" s="23">
        <f t="shared" si="28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29">SUM(C139,D139)</f>
        <v>0</v>
      </c>
      <c r="F139" s="16">
        <v>0</v>
      </c>
      <c r="G139" s="16">
        <v>0</v>
      </c>
      <c r="H139" s="19">
        <f t="shared" ref="H139:H156" si="30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29"/>
        <v>0</v>
      </c>
      <c r="F140" s="16">
        <v>0</v>
      </c>
      <c r="G140" s="16">
        <v>0</v>
      </c>
      <c r="H140" s="19">
        <f t="shared" si="30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29"/>
        <v>0</v>
      </c>
      <c r="F141" s="16">
        <v>0</v>
      </c>
      <c r="G141" s="16">
        <v>0</v>
      </c>
      <c r="H141" s="19">
        <f t="shared" si="30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29"/>
        <v>0</v>
      </c>
      <c r="F142" s="16">
        <v>0</v>
      </c>
      <c r="G142" s="16">
        <v>0</v>
      </c>
      <c r="H142" s="19">
        <f t="shared" si="30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29"/>
        <v>0</v>
      </c>
      <c r="F143" s="16">
        <v>0</v>
      </c>
      <c r="G143" s="16">
        <v>0</v>
      </c>
      <c r="H143" s="19">
        <f t="shared" si="30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29"/>
        <v>0</v>
      </c>
      <c r="F144" s="16">
        <v>0</v>
      </c>
      <c r="G144" s="16">
        <v>0</v>
      </c>
      <c r="H144" s="19">
        <f t="shared" si="30"/>
        <v>0</v>
      </c>
    </row>
    <row r="145" spans="1:8" x14ac:dyDescent="0.25">
      <c r="A145" s="43" t="s">
        <v>88</v>
      </c>
      <c r="B145" s="44"/>
      <c r="C145" s="23">
        <f t="shared" ref="C145:H145" si="31">SUM(C146:C148)</f>
        <v>0</v>
      </c>
      <c r="D145" s="23">
        <f t="shared" si="31"/>
        <v>0</v>
      </c>
      <c r="E145" s="23">
        <f t="shared" si="31"/>
        <v>0</v>
      </c>
      <c r="F145" s="23">
        <f t="shared" si="31"/>
        <v>0</v>
      </c>
      <c r="G145" s="23">
        <f t="shared" si="31"/>
        <v>0</v>
      </c>
      <c r="H145" s="23">
        <f t="shared" si="31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29"/>
        <v>0</v>
      </c>
      <c r="F146" s="16">
        <v>0</v>
      </c>
      <c r="G146" s="16">
        <v>0</v>
      </c>
      <c r="H146" s="19">
        <f t="shared" si="30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29"/>
        <v>0</v>
      </c>
      <c r="F147" s="16">
        <v>0</v>
      </c>
      <c r="G147" s="16">
        <v>0</v>
      </c>
      <c r="H147" s="19">
        <f t="shared" si="30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29"/>
        <v>0</v>
      </c>
      <c r="F148" s="16">
        <v>0</v>
      </c>
      <c r="G148" s="16">
        <v>0</v>
      </c>
      <c r="H148" s="19">
        <f t="shared" si="30"/>
        <v>0</v>
      </c>
    </row>
    <row r="149" spans="1:8" x14ac:dyDescent="0.25">
      <c r="A149" s="43" t="s">
        <v>77</v>
      </c>
      <c r="B149" s="44"/>
      <c r="C149" s="23">
        <f t="shared" ref="C149:H149" si="32">SUM(C150:C156)</f>
        <v>0</v>
      </c>
      <c r="D149" s="23">
        <f t="shared" si="32"/>
        <v>0</v>
      </c>
      <c r="E149" s="23">
        <f t="shared" si="32"/>
        <v>0</v>
      </c>
      <c r="F149" s="23">
        <f t="shared" si="32"/>
        <v>0</v>
      </c>
      <c r="G149" s="23">
        <f t="shared" si="32"/>
        <v>0</v>
      </c>
      <c r="H149" s="23">
        <f t="shared" si="32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29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29"/>
        <v>0</v>
      </c>
      <c r="F151" s="16">
        <v>0</v>
      </c>
      <c r="G151" s="16">
        <v>0</v>
      </c>
      <c r="H151" s="19">
        <f t="shared" si="30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29"/>
        <v>0</v>
      </c>
      <c r="F152" s="16">
        <v>0</v>
      </c>
      <c r="G152" s="16">
        <v>0</v>
      </c>
      <c r="H152" s="19">
        <f t="shared" si="30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29"/>
        <v>0</v>
      </c>
      <c r="F153" s="16">
        <v>0</v>
      </c>
      <c r="G153" s="16">
        <v>0</v>
      </c>
      <c r="H153" s="19">
        <f t="shared" si="30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29"/>
        <v>0</v>
      </c>
      <c r="F154" s="16">
        <v>0</v>
      </c>
      <c r="G154" s="16">
        <v>0</v>
      </c>
      <c r="H154" s="19">
        <f t="shared" si="30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29"/>
        <v>0</v>
      </c>
      <c r="F155" s="16">
        <v>0</v>
      </c>
      <c r="G155" s="16">
        <v>0</v>
      </c>
      <c r="H155" s="19">
        <f t="shared" si="30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29"/>
        <v>0</v>
      </c>
      <c r="F156" s="16">
        <v>0</v>
      </c>
      <c r="G156" s="16">
        <v>0</v>
      </c>
      <c r="H156" s="19">
        <f t="shared" si="30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3">SUM(C8,C83)</f>
        <v>60168783.999999993</v>
      </c>
      <c r="D158" s="23">
        <f t="shared" si="33"/>
        <v>7135168.4100000011</v>
      </c>
      <c r="E158" s="23">
        <f t="shared" si="33"/>
        <v>67303952.409999982</v>
      </c>
      <c r="F158" s="23">
        <f t="shared" si="33"/>
        <v>34441051.879999995</v>
      </c>
      <c r="G158" s="23">
        <f t="shared" si="33"/>
        <v>32739868.239999995</v>
      </c>
      <c r="H158" s="23">
        <f t="shared" si="33"/>
        <v>32862900.530000001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2017-09-22T21:46:58Z</dcterms:modified>
</cp:coreProperties>
</file>